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50" windowWidth="20730" windowHeight="11760"/>
  </bookViews>
  <sheets>
    <sheet name="CRR" sheetId="1" r:id="rId1"/>
    <sheet name="C2M2" sheetId="2" r:id="rId2"/>
    <sheet name="List" sheetId="3" r:id="rId3"/>
  </sheets>
  <definedNames>
    <definedName name="Maturity_Domain" localSheetId="1">'C2M2'!$B$2:$B$13</definedName>
    <definedName name="Maturity_Domain" localSheetId="0">CRR!$B$2:$B$13</definedName>
    <definedName name="Maturity_Level_Recommended" localSheetId="1">'C2M2'!$H$2:$H$13</definedName>
    <definedName name="Maturity_Level_Recommended" localSheetId="0">CRR!$H$2:$H$13</definedName>
    <definedName name="MIL_Level" localSheetId="2">Table1[[#All],[MIL Level]]</definedName>
    <definedName name="MIL_Number" localSheetId="2">Table1[[#All],['#]]</definedName>
    <definedName name="MIL_Result" localSheetId="1">'C2M2'!$C$2:$C$13</definedName>
    <definedName name="MIL_Result" localSheetId="0">CRR!$C$2:$C$13</definedName>
    <definedName name="Missed_Activities" localSheetId="1">'C2M2'!$F$2:$F$13</definedName>
    <definedName name="Missed_Activities" localSheetId="0">CRR!$F$2:$F$13</definedName>
    <definedName name="Protective_Measures_Missing" localSheetId="1">'C2M2'!$G$2:$G$13</definedName>
    <definedName name="Protective_Measures_Missing" localSheetId="0">CRR!$G$2:$G$13</definedName>
    <definedName name="Tactics" localSheetId="1">'C2M2'!$D$2:$D$13</definedName>
    <definedName name="Tactics" localSheetId="0">CRR!$D$2:$D$13</definedName>
    <definedName name="Vulnerabilities" localSheetId="1">'C2M2'!$E$2:$E$13</definedName>
    <definedName name="Vulnerabilities" localSheetId="0">CRR!$E$2:$E$13</definedName>
  </definedNames>
  <calcPr calcId="145621"/>
</workbook>
</file>

<file path=xl/calcChain.xml><?xml version="1.0" encoding="utf-8"?>
<calcChain xmlns="http://schemas.openxmlformats.org/spreadsheetml/2006/main">
  <c r="H9" i="1" l="1"/>
  <c r="H3" i="1"/>
  <c r="I13" i="2" l="1"/>
  <c r="I12" i="2"/>
  <c r="I11" i="2"/>
  <c r="I10" i="2"/>
  <c r="I9" i="2"/>
  <c r="I8" i="2"/>
  <c r="I7" i="2"/>
  <c r="I6" i="2"/>
  <c r="I5" i="2"/>
  <c r="I4" i="2"/>
  <c r="I3" i="2"/>
  <c r="H4" i="1"/>
  <c r="H5" i="1"/>
  <c r="H6" i="1"/>
  <c r="H7" i="1"/>
  <c r="H8" i="1"/>
  <c r="H10" i="1"/>
  <c r="H11" i="1"/>
  <c r="H12" i="1"/>
  <c r="H13" i="1"/>
  <c r="H3" i="2"/>
  <c r="I4" i="1"/>
  <c r="I5" i="1"/>
  <c r="I6" i="1"/>
  <c r="I7" i="1"/>
  <c r="I8" i="1"/>
  <c r="I9" i="1"/>
  <c r="I10" i="1"/>
  <c r="I11" i="1"/>
  <c r="I12" i="1"/>
  <c r="I13" i="1"/>
  <c r="I3" i="1"/>
  <c r="H13" i="2" l="1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<sst xmlns="http://schemas.openxmlformats.org/spreadsheetml/2006/main" count="97" uniqueCount="40">
  <si>
    <t>Maturity Domain</t>
  </si>
  <si>
    <t>Tactics</t>
  </si>
  <si>
    <t>Vulnerabilities</t>
  </si>
  <si>
    <t xml:space="preserve">Missed Activities </t>
  </si>
  <si>
    <t>Protective Measures Missing</t>
  </si>
  <si>
    <t>Asset Management</t>
  </si>
  <si>
    <t>Controls Management</t>
  </si>
  <si>
    <t>Configuration and Change</t>
  </si>
  <si>
    <t>Management</t>
  </si>
  <si>
    <t>Vulnerability Management</t>
  </si>
  <si>
    <t>Incident Management</t>
  </si>
  <si>
    <t>Service Continuity Management</t>
  </si>
  <si>
    <t>Risk Management</t>
  </si>
  <si>
    <t>External Dependencies Management</t>
  </si>
  <si>
    <t>Training and Awareness</t>
  </si>
  <si>
    <t>Situational Awareness</t>
  </si>
  <si>
    <t>Asset, Change, and Configuration Management</t>
  </si>
  <si>
    <t>Identity and Access Management</t>
  </si>
  <si>
    <t>Threat and Vulnerability Management</t>
  </si>
  <si>
    <t>Information Sharing and Communications</t>
  </si>
  <si>
    <t>Event and Incident Response, Continuity of Operations</t>
  </si>
  <si>
    <t>Supply Chain and External Dependencies Management</t>
  </si>
  <si>
    <t>Workforce Management</t>
  </si>
  <si>
    <t>Cybersecurity Program Management</t>
  </si>
  <si>
    <t>MIL Result</t>
  </si>
  <si>
    <t>Maturity Level Recommended</t>
  </si>
  <si>
    <t>MIL 1</t>
  </si>
  <si>
    <t>MIL 2</t>
  </si>
  <si>
    <t>MIL 3</t>
  </si>
  <si>
    <t>MIL 4</t>
  </si>
  <si>
    <t>MIL 5</t>
  </si>
  <si>
    <t>MIL Level</t>
  </si>
  <si>
    <t>#</t>
  </si>
  <si>
    <t>Maturity Level Recommened</t>
  </si>
  <si>
    <t>No content below row 15</t>
  </si>
  <si>
    <t>Cybersecurity Capability Maturity Model (C2M2) Framework Spreadsheet</t>
  </si>
  <si>
    <t>No more content</t>
  </si>
  <si>
    <t>No Content Beyond Column J</t>
  </si>
  <si>
    <t>Level of Impact</t>
  </si>
  <si>
    <t>Cyber Resiliency Review Cybersecurity Framework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</si>
</sst>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3" borderId="1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6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49" fontId="0" fillId="6" borderId="8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49" fontId="1" fillId="7" borderId="2" xfId="0" applyNumberFormat="1" applyFont="1" applyFill="1" applyBorder="1" applyAlignment="1" applyProtection="1">
      <alignment horizontal="center" vertical="center"/>
    </xf>
    <xf numFmtId="49" fontId="0" fillId="6" borderId="5" xfId="0" applyNumberFormat="1" applyFill="1" applyBorder="1" applyProtection="1"/>
    <xf numFmtId="49" fontId="0" fillId="5" borderId="5" xfId="0" applyNumberFormat="1" applyFill="1" applyBorder="1" applyProtection="1"/>
    <xf numFmtId="49" fontId="0" fillId="6" borderId="7" xfId="0" applyNumberFormat="1" applyFill="1" applyBorder="1" applyProtection="1"/>
    <xf numFmtId="49" fontId="1" fillId="7" borderId="10" xfId="0" applyNumberFormat="1" applyFont="1" applyFill="1" applyBorder="1" applyAlignment="1" applyProtection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Protection="1"/>
    <xf numFmtId="49" fontId="0" fillId="3" borderId="5" xfId="0" applyNumberFormat="1" applyFill="1" applyBorder="1" applyProtection="1"/>
    <xf numFmtId="49" fontId="1" fillId="4" borderId="10" xfId="0" applyNumberFormat="1" applyFont="1" applyFill="1" applyBorder="1" applyAlignment="1" applyProtection="1">
      <alignment horizontal="center" vertical="center"/>
    </xf>
    <xf numFmtId="49" fontId="0" fillId="2" borderId="7" xfId="0" applyNumberFormat="1" applyFill="1" applyBorder="1" applyProtection="1"/>
    <xf numFmtId="49" fontId="1" fillId="4" borderId="3" xfId="0" applyNumberFormat="1" applyFont="1" applyFill="1" applyBorder="1" applyAlignment="1" applyProtection="1">
      <alignment horizontal="center" vertical="center"/>
    </xf>
    <xf numFmtId="49" fontId="1" fillId="4" borderId="3" xfId="0" applyNumberFormat="1" applyFont="1" applyFill="1" applyBorder="1" applyAlignment="1" applyProtection="1">
      <alignment horizontal="center" vertical="center" wrapText="1"/>
    </xf>
    <xf numFmtId="49" fontId="1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49" fontId="1" fillId="7" borderId="13" xfId="0" applyNumberFormat="1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8" borderId="6" xfId="0" applyFill="1" applyBorder="1"/>
    <xf numFmtId="0" fontId="0" fillId="8" borderId="9" xfId="0" applyFill="1" applyBorder="1"/>
    <xf numFmtId="49" fontId="0" fillId="8" borderId="14" xfId="0" applyNumberFormat="1" applyFill="1" applyBorder="1" applyProtection="1">
      <protection locked="0"/>
    </xf>
    <xf numFmtId="49" fontId="0" fillId="8" borderId="15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 vertical="center" wrapText="1"/>
    </xf>
    <xf numFmtId="49" fontId="0" fillId="8" borderId="6" xfId="0" applyNumberFormat="1" applyFill="1" applyBorder="1" applyProtection="1">
      <protection locked="0"/>
    </xf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40"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59996337778862885"/>
        </patternFill>
      </fill>
    </dxf>
    <dxf>
      <fill>
        <patternFill patternType="solid">
          <bgColor theme="8" tint="0.59996337778862885"/>
        </patternFill>
      </fill>
    </dxf>
  </dxfs>
  <tableStyles count="0" defaultTableStyle="TableStyleMedium2" defaultPivotStyle="PivotStyleLight16"/>
  <colors>
    <mruColors>
      <color rgb="FFFFFF99"/>
      <color rgb="FFEFFBA5"/>
      <color rgb="FFDFF8A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B6" totalsRowShown="0" headerRowDxfId="3" dataDxfId="2">
  <autoFilter ref="A1:B6"/>
  <tableColumns count="2">
    <tableColumn id="1" name="MIL Level" dataDxfId="1"/>
    <tableColumn id="2" name="#" dataDxfId="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Maturity Indicator Levels " altTextSummary="The recommended maturity level is auto populated depending on the choices that are picked (low, moderate, high.Once you have done the assessment, it will give a MIL resul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9.140625" style="4"/>
    <col min="2" max="2" width="34.42578125" style="4" bestFit="1" customWidth="1"/>
    <col min="3" max="3" width="23.85546875" style="4" customWidth="1"/>
    <col min="4" max="9" width="22.7109375" style="4" customWidth="1"/>
    <col min="10" max="10" width="18.7109375" style="4" customWidth="1"/>
    <col min="11" max="12" width="9.140625" style="4"/>
    <col min="13" max="13" width="24.28515625" style="4" bestFit="1" customWidth="1"/>
    <col min="14" max="16384" width="9.140625" style="4"/>
  </cols>
  <sheetData>
    <row r="1" spans="1:11" ht="28.5" customHeight="1" thickBot="1" x14ac:dyDescent="0.4">
      <c r="A1" s="1" t="s">
        <v>39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s="12" customFormat="1" ht="39" customHeight="1" x14ac:dyDescent="0.25">
      <c r="A2" s="11"/>
      <c r="B2" s="17" t="s">
        <v>0</v>
      </c>
      <c r="C2" s="21" t="s">
        <v>24</v>
      </c>
      <c r="D2" s="22" t="s">
        <v>1</v>
      </c>
      <c r="E2" s="22" t="s">
        <v>2</v>
      </c>
      <c r="F2" s="22" t="s">
        <v>3</v>
      </c>
      <c r="G2" s="23" t="s">
        <v>4</v>
      </c>
      <c r="H2" s="33" t="s">
        <v>25</v>
      </c>
      <c r="I2" s="34" t="s">
        <v>38</v>
      </c>
      <c r="J2" s="3" t="s">
        <v>37</v>
      </c>
      <c r="K2" s="11"/>
    </row>
    <row r="3" spans="1:11" x14ac:dyDescent="0.25">
      <c r="A3" s="2"/>
      <c r="B3" s="18" t="s">
        <v>5</v>
      </c>
      <c r="C3" s="13"/>
      <c r="D3" s="13"/>
      <c r="E3" s="13"/>
      <c r="F3" s="13"/>
      <c r="G3" s="13"/>
      <c r="H3" s="37" t="str">
        <f>IF(COUNTIF(D3:G3,"Low")&lt;4,IF(C3="MIL 2","MIL 1",IF(C3="Mil 1","MIL 1",IF(C3=0,"",IF(COUNTIF(D3:G3,"High")&gt;0,CONCATENATE("MIL ",VLOOKUP(C3,List!A$1:B$6,2)-2),IF(COUNTIF(D3:G3,"Moderate")&gt;1,CONCATENATE("MIL ",VLOOKUP(C3,List!A$1:B$6,2)-2),IF(COUNTIF(D3:G3,"Moderate")=1,CONCATENATE("MIL ",VLOOKUP(C3,List!A$1:B$6,2)-1),C3)))))),C3)</f>
        <v/>
      </c>
      <c r="I3" s="35" t="b">
        <f>IF(COUNTIF(D3:G3,"Low")=4,"GREEN",IF(COUNTIF(D3:G3,"High")&gt;0,"RED",IF(COUNTIF(D3:G3,"Moderate")=2,"RED",IF(COUNTIF(D3:G3,"Moderate")=3,"RED",IF(COUNTIF(D3:G3,"Moderate")=4,"RED",IF(COUNTIF(D3:G3,"Moderate")=1,"YELLOW"))))))</f>
        <v>0</v>
      </c>
      <c r="J3" s="3" t="s">
        <v>37</v>
      </c>
      <c r="K3" s="2"/>
    </row>
    <row r="4" spans="1:11" x14ac:dyDescent="0.25">
      <c r="A4" s="2"/>
      <c r="B4" s="19" t="s">
        <v>6</v>
      </c>
      <c r="C4" s="14"/>
      <c r="D4" s="14"/>
      <c r="E4" s="14"/>
      <c r="F4" s="14"/>
      <c r="G4" s="14"/>
      <c r="H4" s="37" t="str">
        <f>IF(COUNTIF(D4:G4,"Low")&lt;4,IF(C4="MIL 2","MIL 1",IF(C4="Mil 1","MIL 1",IF(C4=0,"",IF(COUNTIF(D4:G4,"High")&gt;0,CONCATENATE("MIL ",VLOOKUP(C4,List!A$1:B$6,2)-2),IF(COUNTIF(D4:G4,"Moderate")&gt;1,CONCATENATE("MIL ",VLOOKUP(C4,List!A$1:B$6,2)-2),IF(COUNTIF(D4:G4,"Moderate")=1,CONCATENATE("MIL ",VLOOKUP(C4,List!A$1:B$6,2)-1),C4)))))),C4)</f>
        <v/>
      </c>
      <c r="I4" s="35" t="b">
        <f t="shared" ref="I4:I13" si="0">IF(COUNTIF(D4:G4,"Low")=4,"GREEN",IF(COUNTIF(D4:G4,"High")&gt;0,"RED",IF(COUNTIF(D4:G4,"Moderate")=2,"RED",IF(COUNTIF(D4:G4,"Moderate")=3,"RED",IF(COUNTIF(D4:G4,"Moderate")=4,"RED",IF(COUNTIF(D4:G4,"Moderate")=1,"YELLOW"))))))</f>
        <v>0</v>
      </c>
      <c r="J4" s="3" t="s">
        <v>37</v>
      </c>
      <c r="K4" s="2"/>
    </row>
    <row r="5" spans="1:11" x14ac:dyDescent="0.25">
      <c r="A5" s="2"/>
      <c r="B5" s="18" t="s">
        <v>7</v>
      </c>
      <c r="C5" s="13"/>
      <c r="D5" s="13"/>
      <c r="E5" s="13"/>
      <c r="F5" s="13"/>
      <c r="G5" s="13"/>
      <c r="H5" s="37" t="str">
        <f>IF(COUNTIF(D5:G5,"Low")&lt;4,IF(C5="MIL 2","MIL 1",IF(C5="Mil 1","MIL 1",IF(C5=0,"",IF(COUNTIF(D5:G5,"High")&gt;0,CONCATENATE("MIL ",VLOOKUP(C5,List!A$1:B$6,2)-2),IF(COUNTIF(D5:G5,"Moderate")&gt;1,CONCATENATE("MIL ",VLOOKUP(C5,List!A$1:B$6,2)-2),IF(COUNTIF(D5:G5,"Moderate")=1,CONCATENATE("MIL ",VLOOKUP(C5,List!A$1:B$6,2)-1),C5)))))),C5)</f>
        <v/>
      </c>
      <c r="I5" s="35" t="b">
        <f t="shared" si="0"/>
        <v>0</v>
      </c>
      <c r="J5" s="3" t="s">
        <v>37</v>
      </c>
      <c r="K5" s="2"/>
    </row>
    <row r="6" spans="1:11" x14ac:dyDescent="0.25">
      <c r="A6" s="2"/>
      <c r="B6" s="19" t="s">
        <v>8</v>
      </c>
      <c r="C6" s="14"/>
      <c r="D6" s="14"/>
      <c r="E6" s="14"/>
      <c r="F6" s="14"/>
      <c r="G6" s="14"/>
      <c r="H6" s="37" t="str">
        <f>IF(COUNTIF(D6:G6,"Low")&lt;4,IF(C6="MIL 2","MIL 1",IF(C6="Mil 1","MIL 1",IF(C6=0,"",IF(COUNTIF(D6:G6,"High")&gt;0,CONCATENATE("MIL ",VLOOKUP(C6,List!A$1:B$6,2)-2),IF(COUNTIF(D6:G6,"Moderate")&gt;1,CONCATENATE("MIL ",VLOOKUP(C6,List!A$1:B$6,2)-2),IF(COUNTIF(D6:G6,"Moderate")=1,CONCATENATE("MIL ",VLOOKUP(C6,List!A$1:B$6,2)-1),C6)))))),C6)</f>
        <v/>
      </c>
      <c r="I6" s="35" t="b">
        <f t="shared" si="0"/>
        <v>0</v>
      </c>
      <c r="J6" s="3" t="s">
        <v>37</v>
      </c>
      <c r="K6" s="2"/>
    </row>
    <row r="7" spans="1:11" x14ac:dyDescent="0.25">
      <c r="A7" s="2"/>
      <c r="B7" s="18" t="s">
        <v>9</v>
      </c>
      <c r="C7" s="13"/>
      <c r="D7" s="13"/>
      <c r="E7" s="13"/>
      <c r="F7" s="13"/>
      <c r="G7" s="13"/>
      <c r="H7" s="37" t="str">
        <f>IF(COUNTIF(D7:G7,"Low")&lt;4,IF(C7="MIL 2","MIL 1",IF(C7="Mil 1","MIL 1",IF(C7=0,"",IF(COUNTIF(D7:G7,"High")&gt;0,CONCATENATE("MIL ",VLOOKUP(C7,List!A$1:B$6,2)-2),IF(COUNTIF(D7:G7,"Moderate")&gt;1,CONCATENATE("MIL ",VLOOKUP(C7,List!A$1:B$6,2)-2),IF(COUNTIF(D7:G7,"Moderate")=1,CONCATENATE("MIL ",VLOOKUP(C7,List!A$1:B$6,2)-1),C7)))))),C7)</f>
        <v/>
      </c>
      <c r="I7" s="35" t="b">
        <f t="shared" si="0"/>
        <v>0</v>
      </c>
      <c r="J7" s="3" t="s">
        <v>37</v>
      </c>
      <c r="K7" s="2"/>
    </row>
    <row r="8" spans="1:11" x14ac:dyDescent="0.25">
      <c r="A8" s="2"/>
      <c r="B8" s="19" t="s">
        <v>10</v>
      </c>
      <c r="C8" s="14"/>
      <c r="D8" s="14"/>
      <c r="E8" s="14"/>
      <c r="F8" s="14"/>
      <c r="G8" s="14"/>
      <c r="H8" s="37" t="str">
        <f>IF(COUNTIF(D8:G8,"Low")&lt;4,IF(C8="MIL 2","MIL 1",IF(C8="Mil 1","MIL 1",IF(C8=0,"",IF(COUNTIF(D8:G8,"High")&gt;0,CONCATENATE("MIL ",VLOOKUP(C8,List!A$1:B$6,2)-2),IF(COUNTIF(D8:G8,"Moderate")&gt;1,CONCATENATE("MIL ",VLOOKUP(C8,List!A$1:B$6,2)-2),IF(COUNTIF(D8:G8,"Moderate")=1,CONCATENATE("MIL ",VLOOKUP(C8,List!A$1:B$6,2)-1),C8)))))),C8)</f>
        <v/>
      </c>
      <c r="I8" s="35" t="b">
        <f t="shared" si="0"/>
        <v>0</v>
      </c>
      <c r="J8" s="3" t="s">
        <v>37</v>
      </c>
      <c r="K8" s="2"/>
    </row>
    <row r="9" spans="1:11" x14ac:dyDescent="0.25">
      <c r="A9" s="2"/>
      <c r="B9" s="18" t="s">
        <v>11</v>
      </c>
      <c r="C9" s="13"/>
      <c r="D9" s="13"/>
      <c r="E9" s="13"/>
      <c r="F9" s="13"/>
      <c r="G9" s="13"/>
      <c r="H9" s="37" t="str">
        <f>IF(COUNTIF(D9:G9,"Low")&lt;4,IF(C9="MIL 2","MIL 1",IF(C9="Mil 1","MIL 1",IF(C9=0,"",IF(COUNTIF(D9:G9,"High")&gt;0,CONCATENATE("MIL ",VLOOKUP(C9,List!A$1:B$6,2)-2),IF(COUNTIF(D9:G9,"Moderate")&gt;1,CONCATENATE("MIL ",VLOOKUP(C9,List!A$1:B$6,2)-2),IF(COUNTIF(D9:G9,"Moderate")=1,CONCATENATE("MIL ",VLOOKUP(C9,List!A$1:B$6,2)-1),C9)))))),C9)</f>
        <v/>
      </c>
      <c r="I9" s="35" t="b">
        <f t="shared" si="0"/>
        <v>0</v>
      </c>
      <c r="J9" s="3" t="s">
        <v>37</v>
      </c>
      <c r="K9" s="2"/>
    </row>
    <row r="10" spans="1:11" x14ac:dyDescent="0.25">
      <c r="A10" s="2"/>
      <c r="B10" s="19" t="s">
        <v>12</v>
      </c>
      <c r="C10" s="14"/>
      <c r="D10" s="14"/>
      <c r="E10" s="14"/>
      <c r="F10" s="14"/>
      <c r="G10" s="14"/>
      <c r="H10" s="37" t="str">
        <f>IF(COUNTIF(D10:G10,"Low")&lt;4,IF(C10="MIL 2","MIL 1",IF(C10="Mil 1","MIL 1",IF(C10=0,"",IF(COUNTIF(D10:G10,"High")&gt;0,CONCATENATE("MIL ",VLOOKUP(C10,List!A$1:B$6,2)-2),IF(COUNTIF(D10:G10,"Moderate")&gt;1,CONCATENATE("MIL ",VLOOKUP(C10,List!A$1:B$6,2)-2),IF(COUNTIF(D10:G10,"Moderate")=1,CONCATENATE("MIL ",VLOOKUP(C10,List!A$1:B$6,2)-1),C10)))))),C10)</f>
        <v/>
      </c>
      <c r="I10" s="35" t="b">
        <f t="shared" si="0"/>
        <v>0</v>
      </c>
      <c r="J10" s="3" t="s">
        <v>37</v>
      </c>
      <c r="K10" s="2"/>
    </row>
    <row r="11" spans="1:11" x14ac:dyDescent="0.25">
      <c r="A11" s="2"/>
      <c r="B11" s="18" t="s">
        <v>13</v>
      </c>
      <c r="C11" s="13"/>
      <c r="D11" s="13"/>
      <c r="E11" s="13"/>
      <c r="F11" s="13"/>
      <c r="G11" s="13"/>
      <c r="H11" s="37" t="str">
        <f>IF(COUNTIF(D11:G11,"Low")&lt;4,IF(C11="MIL 2","MIL 1",IF(C11="Mil 1","MIL 1",IF(C11=0,"",IF(COUNTIF(D11:G11,"High")&gt;0,CONCATENATE("MIL ",VLOOKUP(C11,List!A$1:B$6,2)-2),IF(COUNTIF(D11:G11,"Moderate")&gt;1,CONCATENATE("MIL ",VLOOKUP(C11,List!A$1:B$6,2)-2),IF(COUNTIF(D11:G11,"Moderate")=1,CONCATENATE("MIL ",VLOOKUP(C11,List!A$1:B$6,2)-1),C11)))))),C11)</f>
        <v/>
      </c>
      <c r="I11" s="35" t="b">
        <f t="shared" si="0"/>
        <v>0</v>
      </c>
      <c r="J11" s="3" t="s">
        <v>37</v>
      </c>
      <c r="K11" s="2"/>
    </row>
    <row r="12" spans="1:11" x14ac:dyDescent="0.25">
      <c r="A12" s="2"/>
      <c r="B12" s="19" t="s">
        <v>14</v>
      </c>
      <c r="C12" s="14"/>
      <c r="D12" s="14"/>
      <c r="E12" s="14"/>
      <c r="F12" s="14"/>
      <c r="G12" s="14"/>
      <c r="H12" s="37" t="str">
        <f>IF(COUNTIF(D12:G12,"Low")&lt;4,IF(C12="MIL 2","MIL 1",IF(C12="Mil 1","MIL 1",IF(C12=0,"",IF(COUNTIF(D12:G12,"High")&gt;0,CONCATENATE("MIL ",VLOOKUP(C12,List!A$1:B$6,2)-2),IF(COUNTIF(D12:G12,"Moderate")&gt;1,CONCATENATE("MIL ",VLOOKUP(C12,List!A$1:B$6,2)-2),IF(COUNTIF(D12:G12,"Moderate")=1,CONCATENATE("MIL ",VLOOKUP(C12,List!A$1:B$6,2)-1),C12)))))),C12)</f>
        <v/>
      </c>
      <c r="I12" s="35" t="b">
        <f t="shared" si="0"/>
        <v>0</v>
      </c>
      <c r="J12" s="3" t="s">
        <v>37</v>
      </c>
      <c r="K12" s="2"/>
    </row>
    <row r="13" spans="1:11" ht="15.75" thickBot="1" x14ac:dyDescent="0.3">
      <c r="A13" s="2"/>
      <c r="B13" s="20" t="s">
        <v>15</v>
      </c>
      <c r="C13" s="15"/>
      <c r="D13" s="15"/>
      <c r="E13" s="15"/>
      <c r="F13" s="15"/>
      <c r="G13" s="15"/>
      <c r="H13" s="38" t="str">
        <f>IF(COUNTIF(D13:G13,"Low")&lt;4,IF(C13="MIL 2","MIL 1",IF(C13="Mil 1","MIL 1",IF(C13=0,"",IF(COUNTIF(D13:G13,"High")&gt;0,CONCATENATE("MIL ",VLOOKUP(C13,List!A$1:B$6,2)-2),IF(COUNTIF(D13:G13,"Moderate")&gt;1,CONCATENATE("MIL ",VLOOKUP(C13,List!A$1:B$6,2)-2),IF(COUNTIF(D13:G13,"Moderate")=1,CONCATENATE("MIL ",VLOOKUP(C13,List!A$1:B$6,2)-1),C13)))))),C13)</f>
        <v/>
      </c>
      <c r="I13" s="36" t="b">
        <f t="shared" si="0"/>
        <v>0</v>
      </c>
      <c r="J13" s="3" t="s">
        <v>37</v>
      </c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3"/>
      <c r="K14" s="2"/>
    </row>
    <row r="15" spans="1:11" x14ac:dyDescent="0.25">
      <c r="A15" s="3" t="s">
        <v>34</v>
      </c>
      <c r="B15" s="3" t="s">
        <v>34</v>
      </c>
      <c r="C15" s="3" t="s">
        <v>34</v>
      </c>
      <c r="D15" s="3" t="s">
        <v>34</v>
      </c>
      <c r="E15" s="3" t="s">
        <v>34</v>
      </c>
      <c r="F15" s="3" t="s">
        <v>34</v>
      </c>
      <c r="G15" s="3" t="s">
        <v>34</v>
      </c>
      <c r="H15" s="3" t="s">
        <v>34</v>
      </c>
      <c r="I15" s="3"/>
      <c r="J15" s="3"/>
      <c r="K15" s="3"/>
    </row>
    <row r="24" spans="13:13" x14ac:dyDescent="0.25">
      <c r="M24" s="16"/>
    </row>
    <row r="25" spans="13:13" x14ac:dyDescent="0.25">
      <c r="M25" s="16"/>
    </row>
    <row r="26" spans="13:13" x14ac:dyDescent="0.25">
      <c r="M26" s="16"/>
    </row>
  </sheetData>
  <sheetProtection password="EBED" sheet="1" objects="1" scenarios="1"/>
  <dataConsolidate function="product">
    <dataRefs count="1">
      <dataRef ref="C3:F3" sheet="CRR"/>
    </dataRefs>
  </dataConsolidate>
  <conditionalFormatting sqref="G7">
    <cfRule type="cellIs" dxfId="39" priority="24" operator="equal">
      <formula>"High"</formula>
    </cfRule>
    <cfRule type="cellIs" dxfId="38" priority="25" operator="equal">
      <formula>"Moderate"</formula>
    </cfRule>
  </conditionalFormatting>
  <conditionalFormatting sqref="F8">
    <cfRule type="cellIs" dxfId="37" priority="23" operator="equal">
      <formula>"Moderate"</formula>
    </cfRule>
  </conditionalFormatting>
  <conditionalFormatting sqref="H3:H13">
    <cfRule type="cellIs" dxfId="36" priority="12" operator="equal">
      <formula>"High"</formula>
    </cfRule>
    <cfRule type="cellIs" dxfId="35" priority="13" operator="equal">
      <formula>"Moderate"</formula>
    </cfRule>
    <cfRule type="cellIs" dxfId="34" priority="16" operator="equal">
      <formula>"Low"</formula>
    </cfRule>
  </conditionalFormatting>
  <conditionalFormatting sqref="H7">
    <cfRule type="cellIs" dxfId="33" priority="14" operator="equal">
      <formula>"High"</formula>
    </cfRule>
    <cfRule type="cellIs" dxfId="32" priority="15" operator="equal">
      <formula>"Moderate"</formula>
    </cfRule>
  </conditionalFormatting>
  <conditionalFormatting sqref="H3:H13">
    <cfRule type="expression" dxfId="31" priority="8" stopIfTrue="1">
      <formula>COUNTIF($D3:$G3,"High")&gt;0</formula>
    </cfRule>
    <cfRule type="expression" dxfId="30" priority="9" stopIfTrue="1">
      <formula>COUNTIF($D3:$G3,"Moderate")&gt;1</formula>
    </cfRule>
    <cfRule type="expression" dxfId="29" priority="10" stopIfTrue="1">
      <formula>COUNTIF($D3:$G3,"Moderate")=1</formula>
    </cfRule>
    <cfRule type="expression" dxfId="28" priority="11" stopIfTrue="1">
      <formula>COUNTIF($D3:$G3,"Low")=4</formula>
    </cfRule>
  </conditionalFormatting>
  <conditionalFormatting sqref="C3:C13">
    <cfRule type="cellIs" dxfId="27" priority="17" operator="equal">
      <formula>"High"</formula>
    </cfRule>
    <cfRule type="cellIs" dxfId="26" priority="18" operator="equal">
      <formula>"Moderate"</formula>
    </cfRule>
    <cfRule type="cellIs" dxfId="25" priority="19" operator="equal">
      <formula>"Low"</formula>
    </cfRule>
  </conditionalFormatting>
  <conditionalFormatting sqref="D3:G13">
    <cfRule type="cellIs" dxfId="24" priority="21" operator="equal">
      <formula>"High"</formula>
    </cfRule>
    <cfRule type="cellIs" dxfId="23" priority="22" operator="equal">
      <formula>"Moderate"</formula>
    </cfRule>
    <cfRule type="cellIs" dxfId="22" priority="26" operator="equal">
      <formula>"Low"</formula>
    </cfRule>
  </conditionalFormatting>
  <conditionalFormatting sqref="I3:I13">
    <cfRule type="expression" dxfId="21" priority="1" stopIfTrue="1">
      <formula>COUNTIF($D3:$G3,"Low")=4</formula>
    </cfRule>
    <cfRule type="expression" dxfId="20" priority="2" stopIfTrue="1">
      <formula>COUNTIF($D3:$G3,"Moderate")&gt;1</formula>
    </cfRule>
    <cfRule type="expression" dxfId="19" priority="3" stopIfTrue="1">
      <formula>COUNTIF($D3:$G3,"High")&gt;0</formula>
    </cfRule>
    <cfRule type="expression" dxfId="18" priority="4" stopIfTrue="1">
      <formula>COUNTIF($D3:$G3,"Moderate")=1</formula>
    </cfRule>
  </conditionalFormatting>
  <dataValidations count="1">
    <dataValidation type="list" allowBlank="1" showInputMessage="1" showErrorMessage="1" sqref="D3:G13">
      <formula1>"Low, Moderate, High"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List!$A$2:$A$6</xm:f>
          </x14:formula1>
          <xm:sqref>C3:C13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activeCell="H20" sqref="H20"/>
    </sheetView>
  </sheetViews>
  <sheetFormatPr defaultRowHeight="15" x14ac:dyDescent="0.25"/>
  <cols>
    <col min="1" max="1" width="9.140625" style="4"/>
    <col min="2" max="2" width="50.7109375" style="4" bestFit="1" customWidth="1"/>
    <col min="3" max="3" width="32.85546875" style="4" customWidth="1"/>
    <col min="4" max="9" width="22.7109375" style="4" customWidth="1"/>
    <col min="10" max="16384" width="9.140625" style="4"/>
  </cols>
  <sheetData>
    <row r="1" spans="1:11" ht="32.25" customHeight="1" thickBot="1" x14ac:dyDescent="0.4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x14ac:dyDescent="0.25">
      <c r="A2" s="2"/>
      <c r="B2" s="24" t="s">
        <v>0</v>
      </c>
      <c r="C2" s="27" t="s">
        <v>24</v>
      </c>
      <c r="D2" s="29" t="s">
        <v>1</v>
      </c>
      <c r="E2" s="29" t="s">
        <v>2</v>
      </c>
      <c r="F2" s="29" t="s">
        <v>3</v>
      </c>
      <c r="G2" s="30" t="s">
        <v>4</v>
      </c>
      <c r="H2" s="31" t="s">
        <v>33</v>
      </c>
      <c r="I2" s="39" t="s">
        <v>38</v>
      </c>
      <c r="J2" s="3" t="s">
        <v>37</v>
      </c>
      <c r="K2" s="2"/>
    </row>
    <row r="3" spans="1:11" x14ac:dyDescent="0.25">
      <c r="A3" s="2"/>
      <c r="B3" s="25" t="s">
        <v>12</v>
      </c>
      <c r="C3" s="5"/>
      <c r="D3" s="6"/>
      <c r="E3" s="6"/>
      <c r="F3" s="6"/>
      <c r="G3" s="6"/>
      <c r="H3" s="40" t="str">
        <f>IF(COUNTIF(D3:G3,"Low")&lt;4,IF(C3="MIL 2","MIL 1",IF(C3="Mil 1","MIL 1",IF(C3=0,"",IF(COUNTIF(D3:G3,"High")&gt;0,CONCATENATE("MIL ",VLOOKUP(C3,List!A$1:B$6,2)-2),IF(COUNTIF(D3:G3,"Moderate")&gt;1,CONCATENATE("MIL ",VLOOKUP(C3,List!A$1:B$6,2)-2),IF(COUNTIF(D3:G3,"Moderate")=1,CONCATENATE("MIL ",VLOOKUP(C3,List!A$1:B$6,2)-1),C3)))))),C3)</f>
        <v/>
      </c>
      <c r="I3" s="35" t="b">
        <f>IF(COUNTIF(D3:G3,"Low")=4,"GREEN",IF(COUNTIF(D3:G3,"High")&gt;0,"RED",IF(COUNTIF(D3:G3,"Moderate")=2,"RED",IF(COUNTIF(D3:G3,"Moderate")=3,"RED",IF(COUNTIF(D3:G3,"Moderate")=4,"RED",IF(COUNTIF(D3:G3,"Moderate")=1,"YELLOW"))))))</f>
        <v>0</v>
      </c>
      <c r="J3" s="3" t="s">
        <v>37</v>
      </c>
      <c r="K3" s="2"/>
    </row>
    <row r="4" spans="1:11" x14ac:dyDescent="0.25">
      <c r="A4" s="2"/>
      <c r="B4" s="26" t="s">
        <v>16</v>
      </c>
      <c r="C4" s="7"/>
      <c r="D4" s="8"/>
      <c r="E4" s="8"/>
      <c r="F4" s="8"/>
      <c r="G4" s="8"/>
      <c r="H4" s="37" t="str">
        <f>IF(COUNTIF(D4:G4,"Low")&lt;4,IF(C4="MIL 2","MIL 1",IF(C4="Mil 1","MIL 1",IF(C4=0,"",IF(COUNTIF(D4:G4,"High")&gt;0,CONCATENATE("MIL ",VLOOKUP(C4,List!A$1:B$6,2)-2),IF(COUNTIF(D4:G4,"Moderate")&gt;1,CONCATENATE("MIL ",VLOOKUP(C4,List!A$1:B$6,2)-2),IF(COUNTIF(D4:G4,"Moderate")=1,CONCATENATE("MIL ",VLOOKUP(C4,List!A$1:B$6,2)-1),C4)))))),C4)</f>
        <v/>
      </c>
      <c r="I4" s="35" t="b">
        <f t="shared" ref="I4:I13" si="0">IF(COUNTIF(D4:G4,"Low")=4,"GREEN",IF(COUNTIF(D4:G4,"High")&gt;0,"RED",IF(COUNTIF(D4:G4,"Moderate")=2,"RED",IF(COUNTIF(D4:G4,"Moderate")=3,"RED",IF(COUNTIF(D4:G4,"Moderate")=4,"RED",IF(COUNTIF(D4:G4,"Moderate")=1,"YELLOW"))))))</f>
        <v>0</v>
      </c>
      <c r="J4" s="3" t="s">
        <v>37</v>
      </c>
      <c r="K4" s="2"/>
    </row>
    <row r="5" spans="1:11" x14ac:dyDescent="0.25">
      <c r="A5" s="2"/>
      <c r="B5" s="25" t="s">
        <v>17</v>
      </c>
      <c r="C5" s="5"/>
      <c r="D5" s="6"/>
      <c r="E5" s="6"/>
      <c r="F5" s="6"/>
      <c r="G5" s="6"/>
      <c r="H5" s="37" t="str">
        <f>IF(COUNTIF(D5:G5,"Low")&lt;4,IF(C5="MIL 2","MIL 1",IF(C5="Mil 1","MIL 1",IF(C5=0,"",IF(COUNTIF(D5:G5,"High")&gt;0,CONCATENATE("MIL ",VLOOKUP(C5,List!A$1:B$6,2)-2),IF(COUNTIF(D5:G5,"Moderate")&gt;1,CONCATENATE("MIL ",VLOOKUP(C5,List!A$1:B$6,2)-2),IF(COUNTIF(D5:G5,"Moderate")=1,CONCATENATE("MIL ",VLOOKUP(C5,List!A$1:B$6,2)-1),C5)))))),C5)</f>
        <v/>
      </c>
      <c r="I5" s="35" t="b">
        <f t="shared" si="0"/>
        <v>0</v>
      </c>
      <c r="J5" s="3" t="s">
        <v>37</v>
      </c>
      <c r="K5" s="2"/>
    </row>
    <row r="6" spans="1:11" x14ac:dyDescent="0.25">
      <c r="A6" s="2"/>
      <c r="B6" s="26" t="s">
        <v>18</v>
      </c>
      <c r="C6" s="7"/>
      <c r="D6" s="8"/>
      <c r="E6" s="8"/>
      <c r="F6" s="8"/>
      <c r="G6" s="8"/>
      <c r="H6" s="37" t="str">
        <f>IF(COUNTIF(D6:G6,"Low")&lt;4,IF(C6="MIL 2","MIL 1",IF(C6="Mil 1","MIL 1",IF(C6=0,"",IF(COUNTIF(D6:G6,"High")&gt;0,CONCATENATE("MIL ",VLOOKUP(C6,List!A$1:B$6,2)-2),IF(COUNTIF(D6:G6,"Moderate")&gt;1,CONCATENATE("MIL ",VLOOKUP(C6,List!A$1:B$6,2)-2),IF(COUNTIF(D6:G6,"Moderate")=1,CONCATENATE("MIL ",VLOOKUP(C6,List!A$1:B$6,2)-1),C6)))))),C6)</f>
        <v/>
      </c>
      <c r="I6" s="35" t="b">
        <f t="shared" si="0"/>
        <v>0</v>
      </c>
      <c r="J6" s="3" t="s">
        <v>37</v>
      </c>
      <c r="K6" s="2"/>
    </row>
    <row r="7" spans="1:11" x14ac:dyDescent="0.25">
      <c r="A7" s="2"/>
      <c r="B7" s="25" t="s">
        <v>15</v>
      </c>
      <c r="C7" s="5"/>
      <c r="D7" s="6"/>
      <c r="E7" s="6"/>
      <c r="F7" s="6"/>
      <c r="G7" s="6"/>
      <c r="H7" s="37" t="str">
        <f>IF(COUNTIF(D7:G7,"Low")&lt;4,IF(C7="MIL 2","MIL 1",IF(C7="Mil 1","MIL 1",IF(C7=0,"",IF(COUNTIF(D7:G7,"High")&gt;0,CONCATENATE("MIL ",VLOOKUP(C7,List!A$1:B$6,2)-2),IF(COUNTIF(D7:G7,"Moderate")&gt;1,CONCATENATE("MIL ",VLOOKUP(C7,List!A$1:B$6,2)-2),IF(COUNTIF(D7:G7,"Moderate")=1,CONCATENATE("MIL ",VLOOKUP(C7,List!A$1:B$6,2)-1),C7)))))),C7)</f>
        <v/>
      </c>
      <c r="I7" s="35" t="b">
        <f t="shared" si="0"/>
        <v>0</v>
      </c>
      <c r="J7" s="3" t="s">
        <v>37</v>
      </c>
      <c r="K7" s="2"/>
    </row>
    <row r="8" spans="1:11" x14ac:dyDescent="0.25">
      <c r="A8" s="2"/>
      <c r="B8" s="26" t="s">
        <v>19</v>
      </c>
      <c r="C8" s="7"/>
      <c r="D8" s="8"/>
      <c r="E8" s="8"/>
      <c r="F8" s="8"/>
      <c r="G8" s="8"/>
      <c r="H8" s="37" t="str">
        <f>IF(COUNTIF(D8:G8,"Low")&lt;4,IF(C8="MIL 2","MIL 1",IF(C8="Mil 1","MIL 1",IF(C8=0,"",IF(COUNTIF(D8:G8,"High")&gt;0,CONCATENATE("MIL ",VLOOKUP(C8,List!A$1:B$6,2)-2),IF(COUNTIF(D8:G8,"Moderate")&gt;1,CONCATENATE("MIL ",VLOOKUP(C8,List!A$1:B$6,2)-2),IF(COUNTIF(D8:G8,"Moderate")=1,CONCATENATE("MIL ",VLOOKUP(C8,List!A$1:B$6,2)-1),C8)))))),C8)</f>
        <v/>
      </c>
      <c r="I8" s="35" t="b">
        <f t="shared" si="0"/>
        <v>0</v>
      </c>
      <c r="J8" s="3" t="s">
        <v>37</v>
      </c>
      <c r="K8" s="2"/>
    </row>
    <row r="9" spans="1:11" x14ac:dyDescent="0.25">
      <c r="A9" s="2"/>
      <c r="B9" s="25" t="s">
        <v>20</v>
      </c>
      <c r="C9" s="5"/>
      <c r="D9" s="6"/>
      <c r="E9" s="6"/>
      <c r="F9" s="6"/>
      <c r="G9" s="6"/>
      <c r="H9" s="37" t="str">
        <f>IF(COUNTIF(D9:G9,"Low")&lt;4,IF(C9="MIL 2","MIL 1",IF(C9="Mil 1","MIL 1",IF(C9=0,"",IF(COUNTIF(D9:G9,"High")&gt;0,CONCATENATE("MIL ",VLOOKUP(C9,List!A$1:B$6,2)-2),IF(COUNTIF(D9:G9,"Moderate")&gt;1,CONCATENATE("MIL ",VLOOKUP(C9,List!A$1:B$6,2)-2),IF(COUNTIF(D9:G9,"Moderate")=1,CONCATENATE("MIL ",VLOOKUP(C9,List!A$1:B$6,2)-1),C9)))))),C9)</f>
        <v/>
      </c>
      <c r="I9" s="35" t="b">
        <f t="shared" si="0"/>
        <v>0</v>
      </c>
      <c r="J9" s="3" t="s">
        <v>37</v>
      </c>
      <c r="K9" s="2"/>
    </row>
    <row r="10" spans="1:11" x14ac:dyDescent="0.25">
      <c r="A10" s="2"/>
      <c r="B10" s="26" t="s">
        <v>21</v>
      </c>
      <c r="C10" s="7"/>
      <c r="D10" s="8"/>
      <c r="E10" s="8"/>
      <c r="F10" s="8"/>
      <c r="G10" s="8"/>
      <c r="H10" s="37" t="str">
        <f>IF(COUNTIF(D10:G10,"Low")&lt;4,IF(C10="MIL 2","MIL 1",IF(C10="Mil 1","MIL 1",IF(C10=0,"",IF(COUNTIF(D10:G10,"High")&gt;0,CONCATENATE("MIL ",VLOOKUP(C10,List!A$1:B$6,2)-2),IF(COUNTIF(D10:G10,"Moderate")&gt;1,CONCATENATE("MIL ",VLOOKUP(C10,List!A$1:B$6,2)-2),IF(COUNTIF(D10:G10,"Moderate")=1,CONCATENATE("MIL ",VLOOKUP(C10,List!A$1:B$6,2)-1),C10)))))),C10)</f>
        <v/>
      </c>
      <c r="I10" s="35" t="b">
        <f t="shared" si="0"/>
        <v>0</v>
      </c>
      <c r="J10" s="3" t="s">
        <v>37</v>
      </c>
      <c r="K10" s="2"/>
    </row>
    <row r="11" spans="1:11" x14ac:dyDescent="0.25">
      <c r="A11" s="2"/>
      <c r="B11" s="25" t="s">
        <v>22</v>
      </c>
      <c r="C11" s="5"/>
      <c r="D11" s="6"/>
      <c r="E11" s="6"/>
      <c r="F11" s="6"/>
      <c r="G11" s="6"/>
      <c r="H11" s="37" t="str">
        <f>IF(COUNTIF(D11:G11,"Low")&lt;4,IF(C11="MIL 2","MIL 1",IF(C11="Mil 1","MIL 1",IF(C11=0,"",IF(COUNTIF(D11:G11,"High")&gt;0,CONCATENATE("MIL ",VLOOKUP(C11,List!A$1:B$6,2)-2),IF(COUNTIF(D11:G11,"Moderate")&gt;1,CONCATENATE("MIL ",VLOOKUP(C11,List!A$1:B$6,2)-2),IF(COUNTIF(D11:G11,"Moderate")=1,CONCATENATE("MIL ",VLOOKUP(C11,List!A$1:B$6,2)-1),C11)))))),C11)</f>
        <v/>
      </c>
      <c r="I11" s="35" t="b">
        <f t="shared" si="0"/>
        <v>0</v>
      </c>
      <c r="J11" s="3" t="s">
        <v>37</v>
      </c>
      <c r="K11" s="2"/>
    </row>
    <row r="12" spans="1:11" x14ac:dyDescent="0.25">
      <c r="A12" s="2"/>
      <c r="B12" s="26" t="s">
        <v>23</v>
      </c>
      <c r="C12" s="7"/>
      <c r="D12" s="8"/>
      <c r="E12" s="8"/>
      <c r="F12" s="8"/>
      <c r="G12" s="8"/>
      <c r="H12" s="37" t="str">
        <f>IF(COUNTIF(D12:G12,"Low")&lt;4,IF(C12="MIL 2","MIL 1",IF(C12="Mil 1","MIL 1",IF(C12=0,"",IF(COUNTIF(D12:G12,"High")&gt;0,CONCATENATE("MIL ",VLOOKUP(C12,List!A$1:B$6,2)-2),IF(COUNTIF(D12:G12,"Moderate")&gt;1,CONCATENATE("MIL ",VLOOKUP(C12,List!A$1:B$6,2)-2),IF(COUNTIF(D12:G12,"Moderate")=1,CONCATENATE("MIL ",VLOOKUP(C12,List!A$1:B$6,2)-1),C12)))))),C12)</f>
        <v/>
      </c>
      <c r="I12" s="35" t="b">
        <f t="shared" si="0"/>
        <v>0</v>
      </c>
      <c r="J12" s="3" t="s">
        <v>37</v>
      </c>
      <c r="K12" s="2"/>
    </row>
    <row r="13" spans="1:11" ht="15.75" thickBot="1" x14ac:dyDescent="0.3">
      <c r="A13" s="2"/>
      <c r="B13" s="28" t="s">
        <v>15</v>
      </c>
      <c r="C13" s="9"/>
      <c r="D13" s="10"/>
      <c r="E13" s="10"/>
      <c r="F13" s="10"/>
      <c r="G13" s="10"/>
      <c r="H13" s="38" t="str">
        <f>IF(COUNTIF(D13:G13,"Low")&lt;4,IF(C13="MIL 2","MIL 1",IF(C13="Mil 1","MIL 1",IF(C13=0,"",IF(COUNTIF(D13:G13,"High")&gt;0,CONCATENATE("MIL ",VLOOKUP(C13,List!A$1:B$6,2)-2),IF(COUNTIF(D13:G13,"Moderate")&gt;1,CONCATENATE("MIL ",VLOOKUP(C13,List!A$1:B$6,2)-2),IF(COUNTIF(D13:G13,"Moderate")=1,CONCATENATE("MIL ",VLOOKUP(C13,List!A$1:B$6,2)-1),C13)))))),C13)</f>
        <v/>
      </c>
      <c r="I13" s="36" t="b">
        <f t="shared" si="0"/>
        <v>0</v>
      </c>
      <c r="J13" s="3" t="s">
        <v>37</v>
      </c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3" t="s">
        <v>34</v>
      </c>
      <c r="B15" s="3" t="s">
        <v>34</v>
      </c>
      <c r="C15" s="3" t="s">
        <v>34</v>
      </c>
      <c r="D15" s="3" t="s">
        <v>34</v>
      </c>
      <c r="E15" s="3" t="s">
        <v>34</v>
      </c>
      <c r="F15" s="3" t="s">
        <v>34</v>
      </c>
      <c r="G15" s="3" t="s">
        <v>34</v>
      </c>
      <c r="H15" s="3" t="s">
        <v>34</v>
      </c>
      <c r="I15" s="3"/>
      <c r="J15" s="3"/>
      <c r="K15" s="3"/>
    </row>
  </sheetData>
  <sheetProtection password="EBED" sheet="1" objects="1" scenarios="1"/>
  <conditionalFormatting sqref="D3:G13">
    <cfRule type="cellIs" dxfId="17" priority="10" operator="equal">
      <formula>"High"</formula>
    </cfRule>
    <cfRule type="cellIs" dxfId="16" priority="11" operator="equal">
      <formula>"Moderate"</formula>
    </cfRule>
    <cfRule type="cellIs" dxfId="15" priority="15" operator="equal">
      <formula>"Low"</formula>
    </cfRule>
  </conditionalFormatting>
  <conditionalFormatting sqref="G7">
    <cfRule type="cellIs" dxfId="14" priority="13" operator="equal">
      <formula>"High"</formula>
    </cfRule>
    <cfRule type="cellIs" dxfId="13" priority="14" operator="equal">
      <formula>"Moderate"</formula>
    </cfRule>
  </conditionalFormatting>
  <conditionalFormatting sqref="F8">
    <cfRule type="cellIs" dxfId="12" priority="12" operator="equal">
      <formula>"Moderate"</formula>
    </cfRule>
  </conditionalFormatting>
  <conditionalFormatting sqref="H3:H13">
    <cfRule type="expression" dxfId="11" priority="5" stopIfTrue="1">
      <formula>COUNTIF($D3:$G3,"Low")=4</formula>
    </cfRule>
    <cfRule type="expression" dxfId="10" priority="7" stopIfTrue="1">
      <formula>COUNTIF($D3:$G3,"Moderate")&gt;1</formula>
    </cfRule>
    <cfRule type="expression" dxfId="9" priority="8" stopIfTrue="1">
      <formula>COUNTIF($D3:$G3,"High")&gt;0</formula>
    </cfRule>
    <cfRule type="expression" dxfId="8" priority="9" stopIfTrue="1">
      <formula>COUNTIF($D3:$G3,"Moderate")=1</formula>
    </cfRule>
  </conditionalFormatting>
  <conditionalFormatting sqref="I3:I13">
    <cfRule type="expression" dxfId="7" priority="1" stopIfTrue="1">
      <formula>COUNTIF($D3:$G3,"Low")=4</formula>
    </cfRule>
    <cfRule type="expression" dxfId="6" priority="2" stopIfTrue="1">
      <formula>COUNTIF($D3:$G3,"Moderate")&gt;1</formula>
    </cfRule>
    <cfRule type="expression" dxfId="5" priority="3" stopIfTrue="1">
      <formula>COUNTIF($D3:$G3,"High")&gt;0</formula>
    </cfRule>
    <cfRule type="expression" dxfId="4" priority="4" stopIfTrue="1">
      <formula>COUNTIF($D3:$G3,"Moderate")=1</formula>
    </cfRule>
  </conditionalFormatting>
  <dataValidations count="2">
    <dataValidation type="list" allowBlank="1" showInputMessage="1" showErrorMessage="1" sqref="D3:G13">
      <formula1>"Low, Moderate, High"</formula1>
    </dataValidation>
    <dataValidation type="list" allowBlank="1" showInputMessage="1" showErrorMessage="1" sqref="C3:C13">
      <formula1>"MIL 1, MIL 2, MIL 3, MIL 4, MIL 5"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" sqref="A2:B6"/>
    </sheetView>
  </sheetViews>
  <sheetFormatPr defaultRowHeight="15" x14ac:dyDescent="0.25"/>
  <cols>
    <col min="1" max="1" width="11.42578125" customWidth="1"/>
    <col min="2" max="2" width="4.140625" customWidth="1"/>
  </cols>
  <sheetData>
    <row r="1" spans="1:3" x14ac:dyDescent="0.25">
      <c r="A1" s="41" t="s">
        <v>31</v>
      </c>
      <c r="B1" s="41" t="s">
        <v>32</v>
      </c>
      <c r="C1" s="32" t="s">
        <v>36</v>
      </c>
    </row>
    <row r="2" spans="1:3" x14ac:dyDescent="0.25">
      <c r="A2" s="41" t="s">
        <v>26</v>
      </c>
      <c r="B2" s="42">
        <v>1</v>
      </c>
      <c r="C2" s="32" t="s">
        <v>36</v>
      </c>
    </row>
    <row r="3" spans="1:3" x14ac:dyDescent="0.25">
      <c r="A3" s="41" t="s">
        <v>27</v>
      </c>
      <c r="B3" s="42">
        <v>2</v>
      </c>
      <c r="C3" s="32" t="s">
        <v>36</v>
      </c>
    </row>
    <row r="4" spans="1:3" x14ac:dyDescent="0.25">
      <c r="A4" s="41" t="s">
        <v>28</v>
      </c>
      <c r="B4" s="42">
        <v>3</v>
      </c>
      <c r="C4" s="32" t="s">
        <v>36</v>
      </c>
    </row>
    <row r="5" spans="1:3" x14ac:dyDescent="0.25">
      <c r="A5" s="41" t="s">
        <v>29</v>
      </c>
      <c r="B5" s="42">
        <v>4</v>
      </c>
      <c r="C5" s="32" t="s">
        <v>36</v>
      </c>
    </row>
    <row r="6" spans="1:3" x14ac:dyDescent="0.25">
      <c r="A6" s="41" t="s">
        <v>30</v>
      </c>
      <c r="B6" s="42">
        <v>5</v>
      </c>
      <c r="C6" s="32" t="s">
        <v>36</v>
      </c>
    </row>
    <row r="7" spans="1:3" x14ac:dyDescent="0.25">
      <c r="C7" s="32" t="s">
        <v>36</v>
      </c>
    </row>
    <row r="8" spans="1:3" x14ac:dyDescent="0.25">
      <c r="A8" s="32" t="s">
        <v>36</v>
      </c>
      <c r="B8" s="32" t="s">
        <v>36</v>
      </c>
      <c r="C8" s="32" t="s">
        <v>36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20B8AD901336488AB3B32BB825F0AD" ma:contentTypeVersion="0" ma:contentTypeDescription="Create a new document." ma:contentTypeScope="" ma:versionID="f9bc5de6ddb06f34bab8dd4c605bda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C0D095-3E94-4B04-8A6B-B75DA9DB0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1EE76A0-0591-41FB-9D33-A4671C752C33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566DBE-11E4-4D80-BFD8-03CD734228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CRR</vt:lpstr>
      <vt:lpstr>C2M2</vt:lpstr>
      <vt:lpstr>List</vt:lpstr>
      <vt:lpstr>'C2M2'!Maturity_Domain</vt:lpstr>
      <vt:lpstr>CRR!Maturity_Domain</vt:lpstr>
      <vt:lpstr>'C2M2'!Maturity_Level_Recommended</vt:lpstr>
      <vt:lpstr>CRR!Maturity_Level_Recommended</vt:lpstr>
      <vt:lpstr>List!MIL_Level</vt:lpstr>
      <vt:lpstr>List!MIL_Number</vt:lpstr>
      <vt:lpstr>'C2M2'!MIL_Result</vt:lpstr>
      <vt:lpstr>CRR!MIL_Result</vt:lpstr>
      <vt:lpstr>'C2M2'!Missed_Activities</vt:lpstr>
      <vt:lpstr>CRR!Missed_Activities</vt:lpstr>
      <vt:lpstr>'C2M2'!Protective_Measures_Missing</vt:lpstr>
      <vt:lpstr>CRR!Protective_Measures_Missing</vt:lpstr>
      <vt:lpstr>'C2M2'!Tactics</vt:lpstr>
      <vt:lpstr>CRR!Tactics</vt:lpstr>
      <vt:lpstr>'C2M2'!Vulnerabilities</vt:lpstr>
      <vt:lpstr>CRR!Vulnerabilities</vt:lpstr>
    </vt:vector>
  </TitlesOfParts>
  <Company>Transportation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Systems Sector Cybersecurity Framework Workbook</dc:title>
  <dc:creator>U.S. Department of Homeland Security</dc:creator>
  <cp:keywords>Transportation Systems Sector, transportation, Cybersecurity Framework, NIST, National Institute of Standards and Technology, TSA, cybersecurity, DHS</cp:keywords>
  <cp:lastModifiedBy>Zachary A. Henry, III</cp:lastModifiedBy>
  <dcterms:created xsi:type="dcterms:W3CDTF">2015-04-06T15:48:34Z</dcterms:created>
  <dcterms:modified xsi:type="dcterms:W3CDTF">2016-07-08T13:16:51Z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0x010100A020B8AD901336488AB3B32BB825F0AD</vt:lpwstr>
  </property>
</Properties>
</file>